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砥部町社会福祉協議会" sheetId="1" r:id="rId1"/>
  </sheets>
  <calcPr calcId="145621" calcMode="manual"/>
</workbook>
</file>

<file path=xl/calcChain.xml><?xml version="1.0" encoding="utf-8"?>
<calcChain xmlns="http://schemas.openxmlformats.org/spreadsheetml/2006/main">
  <c r="E68" i="1" l="1"/>
  <c r="E67" i="1"/>
  <c r="E66" i="1"/>
  <c r="E65" i="1"/>
  <c r="E64" i="1"/>
  <c r="E63" i="1"/>
  <c r="E62" i="1"/>
  <c r="I61" i="1"/>
  <c r="E61" i="1"/>
  <c r="I60" i="1"/>
  <c r="E60" i="1"/>
  <c r="I59" i="1"/>
  <c r="E59" i="1"/>
  <c r="I58" i="1"/>
  <c r="E58" i="1"/>
  <c r="I57" i="1"/>
  <c r="E57" i="1"/>
  <c r="I56" i="1"/>
  <c r="E56" i="1"/>
  <c r="H55" i="1"/>
  <c r="H68" i="1" s="1"/>
  <c r="G55" i="1"/>
  <c r="G68" i="1" s="1"/>
  <c r="I68" i="1" s="1"/>
  <c r="E55" i="1"/>
  <c r="I54" i="1"/>
  <c r="E54" i="1"/>
  <c r="I53" i="1"/>
  <c r="E53" i="1"/>
  <c r="I52" i="1"/>
  <c r="E52" i="1"/>
  <c r="E51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D43" i="1"/>
  <c r="C43" i="1"/>
  <c r="E43" i="1" s="1"/>
  <c r="I42" i="1"/>
  <c r="E42" i="1"/>
  <c r="I41" i="1"/>
  <c r="E41" i="1"/>
  <c r="I40" i="1"/>
  <c r="E40" i="1"/>
  <c r="I39" i="1"/>
  <c r="E39" i="1"/>
  <c r="I38" i="1"/>
  <c r="D38" i="1"/>
  <c r="C38" i="1"/>
  <c r="E38" i="1" s="1"/>
  <c r="H37" i="1"/>
  <c r="G37" i="1"/>
  <c r="I37" i="1" s="1"/>
  <c r="D37" i="1"/>
  <c r="C37" i="1"/>
  <c r="E37" i="1" s="1"/>
  <c r="E36" i="1"/>
  <c r="E35" i="1"/>
  <c r="E34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H50" i="1" s="1"/>
  <c r="H69" i="1" s="1"/>
  <c r="G7" i="1"/>
  <c r="G50" i="1" s="1"/>
  <c r="D7" i="1"/>
  <c r="D69" i="1" s="1"/>
  <c r="C7" i="1"/>
  <c r="E7" i="1" s="1"/>
  <c r="G69" i="1" l="1"/>
  <c r="I69" i="1" s="1"/>
  <c r="I50" i="1"/>
  <c r="I7" i="1"/>
  <c r="C69" i="1"/>
  <c r="E69" i="1" s="1"/>
  <c r="I55" i="1"/>
</calcChain>
</file>

<file path=xl/sharedStrings.xml><?xml version="1.0" encoding="utf-8"?>
<sst xmlns="http://schemas.openxmlformats.org/spreadsheetml/2006/main" count="128" uniqueCount="122">
  <si>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</si>
  <si>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砥部町社会福祉協議会  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</si>
  <si>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</si>
  <si>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</si>
  <si>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</si>
  <si>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</si>
  <si>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</si>
  <si>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</si>
  <si>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</si>
  <si>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</si>
  <si>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</si>
  <si>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</si>
  <si>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</si>
  <si>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預貯金</t>
  </si>
  <si>
    <t>　事業未払金</t>
  </si>
  <si>
    <t>　有価証券</t>
  </si>
  <si>
    <t>　その他の未払金</t>
  </si>
  <si>
    <t>　事業未収金</t>
  </si>
  <si>
    <t>　支払手形</t>
  </si>
  <si>
    <t>　未収金</t>
  </si>
  <si>
    <t>　役員等短期借入金</t>
  </si>
  <si>
    <t>　未収補助金</t>
  </si>
  <si>
    <t>　１年以内返済予定設備資金借入金</t>
  </si>
  <si>
    <t>　未収収益</t>
  </si>
  <si>
    <t>　１年以内返済予定長期運営資金借入金</t>
  </si>
  <si>
    <t>　受取手形</t>
  </si>
  <si>
    <t>　１年以内返済予定リース債務</t>
  </si>
  <si>
    <t>　貯蔵品</t>
  </si>
  <si>
    <t>　１年以内返済予定役員等長期借入金</t>
  </si>
  <si>
    <t>　医薬品</t>
  </si>
  <si>
    <t>　１年以内返済予定生活福祉資金会計長期借入金</t>
  </si>
  <si>
    <t>　診療・療養費等材料</t>
  </si>
  <si>
    <t>　１年以内返済予定事業区分間長期借入金</t>
  </si>
  <si>
    <t>　給食用材料</t>
  </si>
  <si>
    <t>　１年以内返済予定拠点区分間長期借入金</t>
  </si>
  <si>
    <t>　商品・製品</t>
  </si>
  <si>
    <t>　１年以内支払予定長期未払金</t>
  </si>
  <si>
    <t>　仕掛品</t>
  </si>
  <si>
    <t>　未払費用</t>
  </si>
  <si>
    <t>　原材料</t>
  </si>
  <si>
    <t>　未返還金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</si>
  <si>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</si>
  <si>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</si>
  <si>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</si>
  <si>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</si>
  <si>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</si>
  <si>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</si>
  <si>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１年以内回収予定長期貸付金</t>
  </si>
  <si>
    <t>　前受収益</t>
  </si>
  <si>
    <t>　１年以内回収予定生活福祉資金会計長期貸付金</t>
  </si>
  <si>
    <t>　生活福祉資金会計借入金</t>
  </si>
  <si>
    <t>　１年以内回収予定事業区分間長期貸付金</t>
  </si>
  <si>
    <t>　事業区分間借入金</t>
  </si>
  <si>
    <t>　１年以内回収予定拠点区分間長期貸付金</t>
  </si>
  <si>
    <t>　拠点区分間借入金</t>
  </si>
  <si>
    <t>　短期貸付金</t>
  </si>
  <si>
    <t>　仮受金</t>
  </si>
  <si>
    <t>　生活福祉資金会計貸付金</t>
  </si>
  <si>
    <t>　賞与引当金</t>
  </si>
  <si>
    <t>　事業区分間貸付金</t>
  </si>
  <si>
    <t>　その他の流動負債</t>
  </si>
  <si>
    <t>　拠点区分間貸付金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</si>
  <si>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</si>
  <si>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</si>
  <si>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</si>
  <si>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</si>
  <si>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</si>
  <si>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</si>
  <si>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</si>
  <si>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</si>
  <si>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</si>
  <si>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</si>
  <si>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</si>
  <si>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</si>
  <si>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</si>
  <si>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</si>
  <si>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生活福祉資金会計長期借入金</t>
  </si>
  <si>
    <t>その他の固定資産</t>
  </si>
  <si>
    <t>　事業区分間長期借入金</t>
  </si>
  <si>
    <t>　拠点区分間長期借入金</t>
  </si>
  <si>
    <t>　退職給付引当金</t>
  </si>
  <si>
    <t>　構築物</t>
  </si>
  <si>
    <t>　退職給付引当金（県）</t>
  </si>
  <si>
    <t>　機械及び装置</t>
  </si>
  <si>
    <t>　長期未払金</t>
  </si>
  <si>
    <t>　車輌運搬具</t>
  </si>
  <si>
    <t>　長期預り金</t>
  </si>
  <si>
    <t>　器具及び備品</t>
  </si>
  <si>
    <t>　その他の固定負債</t>
  </si>
  <si>
    <t>　建設仮勘定</t>
  </si>
  <si>
    <t>負債の部合計</t>
  </si>
  <si>
    <t>　有形リース資産</t>
  </si>
  <si>
    <t>純資産の部</t>
  </si>
  <si>
    <t>　権利</t>
  </si>
  <si>
    <t>基本金</t>
  </si>
  <si>
    <t>　ソフトウェア</t>
  </si>
  <si>
    <t>基金</t>
  </si>
  <si>
    <t>　無形リース資産</t>
  </si>
  <si>
    <t>国庫補助金等特別積立金</t>
  </si>
  <si>
    <t>その他の積立金</t>
  </si>
  <si>
    <t>　長期貸付金</t>
  </si>
  <si>
    <t>　在宅福祉サービス事業積立金</t>
  </si>
  <si>
    <t>　事業区分間長期貸付金</t>
  </si>
  <si>
    <t>　福祉事業積立金</t>
  </si>
  <si>
    <t>　拠点区分間長期貸付金</t>
  </si>
  <si>
    <t>　施設整備等積立金</t>
  </si>
  <si>
    <t>　退職手当積立基金預け金</t>
  </si>
  <si>
    <t>　災害対策積立金</t>
  </si>
  <si>
    <t>　退職給付引当資産</t>
  </si>
  <si>
    <t>次期繰越活動増減差額</t>
  </si>
  <si>
    <t>　長期預り金積立資産</t>
  </si>
  <si>
    <t>（うち当期活動増減差額）</t>
  </si>
  <si>
    <t>　在宅福祉サービス事業積立資産</t>
  </si>
  <si>
    <t>　福祉事業積立資産</t>
  </si>
  <si>
    <t>　施設整備等積立資産</t>
  </si>
  <si>
    <t>　災害対策積立資産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</si>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</sst>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+C8+C9+C10+C11+C12+C13+C14+C15+C16+C17+C18+C19+C20+C21+C22+C23+C24+C25+C26+C27+C28+C29+C30+C31+C32+C33+C34+C35+C36</f>
        <v>52459322</v>
      </c>
      <c r="D7" s="14">
        <f>+D8+D9+D10+D11+D12+D13+D14+D15+D16+D17+D18+D19+D20+D21+D22+D23+D24+D25+D26+D27+D28+D29+D30+D31+D32+D33+D34+D35+D36</f>
        <v>52128729</v>
      </c>
      <c r="E7" s="14">
        <f>C7-D7</f>
        <v>330593</v>
      </c>
      <c r="F7" s="13" t="s">
        <v>10</v>
      </c>
      <c r="G7" s="14">
        <f>+G8+G9+G10+G11+G12+G13+G14+G15+G16+G17+G18+G19+G20+G21+G22+G23+G24+G25+G26+G27+G28+G29+G30+G31+G32</f>
        <v>2354366</v>
      </c>
      <c r="H7" s="14">
        <f>+H8+H9+H10+H11+H12+H13+H14+H15+H16+H17+H18+H19+H20+H21+H22+H23+H24+H25+H26+H27+H28+H29+H30+H31+H32</f>
        <v>1576933</v>
      </c>
      <c r="I7" s="14">
        <f>G7-H7</f>
        <v>777433</v>
      </c>
    </row>
    <row r="8" spans="1:9" ht="14.25">
      <c r="A8" s="1"/>
      <c r="B8" s="15" t="s">
        <v>11</v>
      </c>
      <c r="C8" s="16">
        <v>25335</v>
      </c>
      <c r="D8" s="16"/>
      <c r="E8" s="16">
        <f t="shared" ref="E8:E69" si="0">C8-D8</f>
        <v>25335</v>
      </c>
      <c r="F8" s="17" t="s">
        <v>12</v>
      </c>
      <c r="G8" s="18"/>
      <c r="H8" s="18"/>
      <c r="I8" s="18">
        <f t="shared" ref="I8:I69" si="1">G8-H8</f>
        <v>0</v>
      </c>
    </row>
    <row r="9" spans="1:9" ht="14.25">
      <c r="A9" s="1"/>
      <c r="B9" s="15" t="s">
        <v>13</v>
      </c>
      <c r="C9" s="16">
        <v>31915869</v>
      </c>
      <c r="D9" s="16">
        <v>33550446</v>
      </c>
      <c r="E9" s="16">
        <f t="shared" si="0"/>
        <v>-1634577</v>
      </c>
      <c r="F9" s="15" t="s">
        <v>14</v>
      </c>
      <c r="G9" s="16"/>
      <c r="H9" s="16"/>
      <c r="I9" s="16">
        <f t="shared" si="1"/>
        <v>0</v>
      </c>
    </row>
    <row r="10" spans="1:9" ht="14.25">
      <c r="A10" s="1"/>
      <c r="B10" s="15" t="s">
        <v>15</v>
      </c>
      <c r="C10" s="16"/>
      <c r="D10" s="16"/>
      <c r="E10" s="16">
        <f t="shared" si="0"/>
        <v>0</v>
      </c>
      <c r="F10" s="15" t="s">
        <v>16</v>
      </c>
      <c r="G10" s="16">
        <v>1429552</v>
      </c>
      <c r="H10" s="16">
        <v>20000</v>
      </c>
      <c r="I10" s="16">
        <f t="shared" si="1"/>
        <v>1409552</v>
      </c>
    </row>
    <row r="11" spans="1:9" ht="14.25">
      <c r="A11" s="1"/>
      <c r="B11" s="15" t="s">
        <v>17</v>
      </c>
      <c r="C11" s="16"/>
      <c r="D11" s="16"/>
      <c r="E11" s="16">
        <f t="shared" si="0"/>
        <v>0</v>
      </c>
      <c r="F11" s="15" t="s">
        <v>18</v>
      </c>
      <c r="G11" s="16"/>
      <c r="H11" s="16"/>
      <c r="I11" s="16">
        <f t="shared" si="1"/>
        <v>0</v>
      </c>
    </row>
    <row r="12" spans="1:9" ht="14.25">
      <c r="A12" s="1"/>
      <c r="B12" s="15" t="s">
        <v>19</v>
      </c>
      <c r="C12" s="16">
        <v>20518118</v>
      </c>
      <c r="D12" s="16">
        <v>18578283</v>
      </c>
      <c r="E12" s="16">
        <f t="shared" si="0"/>
        <v>1939835</v>
      </c>
      <c r="F12" s="15" t="s">
        <v>20</v>
      </c>
      <c r="G12" s="16"/>
      <c r="H12" s="16"/>
      <c r="I12" s="16">
        <f t="shared" si="1"/>
        <v>0</v>
      </c>
    </row>
    <row r="13" spans="1:9" ht="14.25">
      <c r="A13" s="1"/>
      <c r="B13" s="15" t="s">
        <v>21</v>
      </c>
      <c r="C13" s="16"/>
      <c r="D13" s="16"/>
      <c r="E13" s="16">
        <f t="shared" si="0"/>
        <v>0</v>
      </c>
      <c r="F13" s="15" t="s">
        <v>22</v>
      </c>
      <c r="G13" s="16"/>
      <c r="H13" s="16"/>
      <c r="I13" s="16">
        <f t="shared" si="1"/>
        <v>0</v>
      </c>
    </row>
    <row r="14" spans="1:9" ht="14.25">
      <c r="A14" s="1"/>
      <c r="B14" s="15" t="s">
        <v>23</v>
      </c>
      <c r="C14" s="16"/>
      <c r="D14" s="16"/>
      <c r="E14" s="16">
        <f t="shared" si="0"/>
        <v>0</v>
      </c>
      <c r="F14" s="15" t="s">
        <v>24</v>
      </c>
      <c r="G14" s="16"/>
      <c r="H14" s="16"/>
      <c r="I14" s="16">
        <f t="shared" si="1"/>
        <v>0</v>
      </c>
    </row>
    <row r="15" spans="1:9" ht="14.25">
      <c r="A15" s="1"/>
      <c r="B15" s="15" t="s">
        <v>25</v>
      </c>
      <c r="C15" s="16"/>
      <c r="D15" s="16"/>
      <c r="E15" s="16">
        <f t="shared" si="0"/>
        <v>0</v>
      </c>
      <c r="F15" s="15" t="s">
        <v>26</v>
      </c>
      <c r="G15" s="16"/>
      <c r="H15" s="16"/>
      <c r="I15" s="16">
        <f t="shared" si="1"/>
        <v>0</v>
      </c>
    </row>
    <row r="16" spans="1:9" ht="14.25">
      <c r="A16" s="1"/>
      <c r="B16" s="15" t="s">
        <v>27</v>
      </c>
      <c r="C16" s="16"/>
      <c r="D16" s="16"/>
      <c r="E16" s="16">
        <f t="shared" si="0"/>
        <v>0</v>
      </c>
      <c r="F16" s="15" t="s">
        <v>28</v>
      </c>
      <c r="G16" s="16"/>
      <c r="H16" s="16"/>
      <c r="I16" s="16">
        <f t="shared" si="1"/>
        <v>0</v>
      </c>
    </row>
    <row r="17" spans="1:9" ht="14.25">
      <c r="A17" s="1"/>
      <c r="B17" s="15" t="s">
        <v>29</v>
      </c>
      <c r="C17" s="16"/>
      <c r="D17" s="16"/>
      <c r="E17" s="16">
        <f t="shared" si="0"/>
        <v>0</v>
      </c>
      <c r="F17" s="15" t="s">
        <v>30</v>
      </c>
      <c r="G17" s="16"/>
      <c r="H17" s="16"/>
      <c r="I17" s="16">
        <f t="shared" si="1"/>
        <v>0</v>
      </c>
    </row>
    <row r="18" spans="1:9" ht="14.25">
      <c r="A18" s="1"/>
      <c r="B18" s="15" t="s">
        <v>31</v>
      </c>
      <c r="C18" s="16"/>
      <c r="D18" s="16"/>
      <c r="E18" s="16">
        <f t="shared" si="0"/>
        <v>0</v>
      </c>
      <c r="F18" s="15" t="s">
        <v>32</v>
      </c>
      <c r="G18" s="16"/>
      <c r="H18" s="16"/>
      <c r="I18" s="16">
        <f t="shared" si="1"/>
        <v>0</v>
      </c>
    </row>
    <row r="19" spans="1:9" ht="14.25">
      <c r="A19" s="1"/>
      <c r="B19" s="15" t="s">
        <v>33</v>
      </c>
      <c r="C19" s="16"/>
      <c r="D19" s="16"/>
      <c r="E19" s="16">
        <f t="shared" si="0"/>
        <v>0</v>
      </c>
      <c r="F19" s="15" t="s">
        <v>34</v>
      </c>
      <c r="G19" s="16"/>
      <c r="H19" s="16"/>
      <c r="I19" s="16">
        <f t="shared" si="1"/>
        <v>0</v>
      </c>
    </row>
    <row r="20" spans="1:9" ht="14.25">
      <c r="A20" s="1"/>
      <c r="B20" s="15" t="s">
        <v>35</v>
      </c>
      <c r="C20" s="16"/>
      <c r="D20" s="16"/>
      <c r="E20" s="16">
        <f t="shared" si="0"/>
        <v>0</v>
      </c>
      <c r="F20" s="15" t="s">
        <v>36</v>
      </c>
      <c r="G20" s="16"/>
      <c r="H20" s="16"/>
      <c r="I20" s="16">
        <f t="shared" si="1"/>
        <v>0</v>
      </c>
    </row>
    <row r="21" spans="1:9" ht="14.25">
      <c r="A21" s="1"/>
      <c r="B21" s="15" t="s">
        <v>37</v>
      </c>
      <c r="C21" s="16"/>
      <c r="D21" s="16"/>
      <c r="E21" s="16">
        <f t="shared" si="0"/>
        <v>0</v>
      </c>
      <c r="F21" s="15" t="s">
        <v>38</v>
      </c>
      <c r="G21" s="16"/>
      <c r="H21" s="16">
        <v>1184646</v>
      </c>
      <c r="I21" s="16">
        <f t="shared" si="1"/>
        <v>-1184646</v>
      </c>
    </row>
    <row r="22" spans="1:9" ht="14.25">
      <c r="A22" s="1"/>
      <c r="B22" s="15" t="s">
        <v>39</v>
      </c>
      <c r="C22" s="16"/>
      <c r="D22" s="16"/>
      <c r="E22" s="16">
        <f t="shared" si="0"/>
        <v>0</v>
      </c>
      <c r="F22" s="15" t="s">
        <v>40</v>
      </c>
      <c r="G22" s="16"/>
      <c r="H22" s="16"/>
      <c r="I22" s="16">
        <f t="shared" si="1"/>
        <v>0</v>
      </c>
    </row>
    <row r="23" spans="1:9" ht="14.25">
      <c r="A23" s="1"/>
      <c r="B23" s="15" t="s">
        <v>41</v>
      </c>
      <c r="C23" s="16"/>
      <c r="D23" s="16"/>
      <c r="E23" s="16">
        <f t="shared" si="0"/>
        <v>0</v>
      </c>
      <c r="F23" s="15" t="s">
        <v>42</v>
      </c>
      <c r="G23" s="16">
        <v>660000</v>
      </c>
      <c r="H23" s="16"/>
      <c r="I23" s="16">
        <f t="shared" si="1"/>
        <v>660000</v>
      </c>
    </row>
    <row r="24" spans="1:9" ht="14.25">
      <c r="A24" s="1"/>
      <c r="B24" s="15" t="s">
        <v>43</v>
      </c>
      <c r="C24" s="16"/>
      <c r="D24" s="16"/>
      <c r="E24" s="16">
        <f t="shared" si="0"/>
        <v>0</v>
      </c>
      <c r="F24" s="15" t="s">
        <v>44</v>
      </c>
      <c r="G24" s="16">
        <v>264814</v>
      </c>
      <c r="H24" s="16">
        <v>372287</v>
      </c>
      <c r="I24" s="16">
        <f t="shared" si="1"/>
        <v>-107473</v>
      </c>
    </row>
    <row r="25" spans="1:9" ht="14.25">
      <c r="A25" s="1"/>
      <c r="B25" s="15" t="s">
        <v>45</v>
      </c>
      <c r="C25" s="16"/>
      <c r="D25" s="16"/>
      <c r="E25" s="16">
        <f t="shared" si="0"/>
        <v>0</v>
      </c>
      <c r="F25" s="15" t="s">
        <v>46</v>
      </c>
      <c r="G25" s="16"/>
      <c r="H25" s="16"/>
      <c r="I25" s="16">
        <f t="shared" si="1"/>
        <v>0</v>
      </c>
    </row>
    <row r="26" spans="1:9" ht="14.25">
      <c r="A26" s="1"/>
      <c r="B26" s="15" t="s">
        <v>47</v>
      </c>
      <c r="C26" s="16"/>
      <c r="D26" s="16"/>
      <c r="E26" s="16">
        <f t="shared" si="0"/>
        <v>0</v>
      </c>
      <c r="F26" s="15" t="s">
        <v>48</v>
      </c>
      <c r="G26" s="16"/>
      <c r="H26" s="16"/>
      <c r="I26" s="16">
        <f t="shared" si="1"/>
        <v>0</v>
      </c>
    </row>
    <row r="27" spans="1:9" ht="14.25">
      <c r="A27" s="1"/>
      <c r="B27" s="15" t="s">
        <v>49</v>
      </c>
      <c r="C27" s="16"/>
      <c r="D27" s="16"/>
      <c r="E27" s="16">
        <f t="shared" si="0"/>
        <v>0</v>
      </c>
      <c r="F27" s="15" t="s">
        <v>50</v>
      </c>
      <c r="G27" s="16"/>
      <c r="H27" s="16"/>
      <c r="I27" s="16">
        <f t="shared" si="1"/>
        <v>0</v>
      </c>
    </row>
    <row r="28" spans="1:9" ht="14.25">
      <c r="A28" s="1"/>
      <c r="B28" s="15" t="s">
        <v>51</v>
      </c>
      <c r="C28" s="16"/>
      <c r="D28" s="16"/>
      <c r="E28" s="16">
        <f t="shared" si="0"/>
        <v>0</v>
      </c>
      <c r="F28" s="15" t="s">
        <v>52</v>
      </c>
      <c r="G28" s="16"/>
      <c r="H28" s="16"/>
      <c r="I28" s="16">
        <f t="shared" si="1"/>
        <v>0</v>
      </c>
    </row>
    <row r="29" spans="1:9" ht="14.25">
      <c r="A29" s="1"/>
      <c r="B29" s="15" t="s">
        <v>53</v>
      </c>
      <c r="C29" s="16"/>
      <c r="D29" s="16"/>
      <c r="E29" s="16">
        <f t="shared" si="0"/>
        <v>0</v>
      </c>
      <c r="F29" s="15" t="s">
        <v>54</v>
      </c>
      <c r="G29" s="16"/>
      <c r="H29" s="16"/>
      <c r="I29" s="16">
        <f t="shared" si="1"/>
        <v>0</v>
      </c>
    </row>
    <row r="30" spans="1:9" ht="14.25">
      <c r="A30" s="1"/>
      <c r="B30" s="15" t="s">
        <v>55</v>
      </c>
      <c r="C30" s="16"/>
      <c r="D30" s="16"/>
      <c r="E30" s="16">
        <f t="shared" si="0"/>
        <v>0</v>
      </c>
      <c r="F30" s="15" t="s">
        <v>56</v>
      </c>
      <c r="G30" s="16"/>
      <c r="H30" s="16"/>
      <c r="I30" s="16">
        <f t="shared" si="1"/>
        <v>0</v>
      </c>
    </row>
    <row r="31" spans="1:9" ht="14.25">
      <c r="A31" s="1"/>
      <c r="B31" s="15" t="s">
        <v>57</v>
      </c>
      <c r="C31" s="16"/>
      <c r="D31" s="16"/>
      <c r="E31" s="16">
        <f t="shared" si="0"/>
        <v>0</v>
      </c>
      <c r="F31" s="15" t="s">
        <v>58</v>
      </c>
      <c r="G31" s="16"/>
      <c r="H31" s="16"/>
      <c r="I31" s="16">
        <f t="shared" si="1"/>
        <v>0</v>
      </c>
    </row>
    <row r="32" spans="1:9" ht="14.25">
      <c r="A32" s="1"/>
      <c r="B32" s="15" t="s">
        <v>59</v>
      </c>
      <c r="C32" s="16"/>
      <c r="D32" s="16"/>
      <c r="E32" s="16">
        <f t="shared" si="0"/>
        <v>0</v>
      </c>
      <c r="F32" s="15" t="s">
        <v>60</v>
      </c>
      <c r="G32" s="16"/>
      <c r="H32" s="16"/>
      <c r="I32" s="16">
        <f t="shared" si="1"/>
        <v>0</v>
      </c>
    </row>
    <row r="33" spans="1:9" ht="14.25">
      <c r="A33" s="1"/>
      <c r="B33" s="15" t="s">
        <v>61</v>
      </c>
      <c r="C33" s="16"/>
      <c r="D33" s="16"/>
      <c r="E33" s="16">
        <f t="shared" si="0"/>
        <v>0</v>
      </c>
      <c r="F33" s="15"/>
      <c r="G33" s="16"/>
      <c r="H33" s="16"/>
      <c r="I33" s="16"/>
    </row>
    <row r="34" spans="1:9" ht="14.25">
      <c r="A34" s="1"/>
      <c r="B34" s="15" t="s">
        <v>62</v>
      </c>
      <c r="C34" s="16"/>
      <c r="D34" s="16"/>
      <c r="E34" s="16">
        <f t="shared" si="0"/>
        <v>0</v>
      </c>
      <c r="F34" s="15"/>
      <c r="G34" s="16"/>
      <c r="H34" s="16"/>
      <c r="I34" s="16"/>
    </row>
    <row r="35" spans="1:9" ht="14.25">
      <c r="A35" s="1"/>
      <c r="B35" s="15" t="s">
        <v>63</v>
      </c>
      <c r="C35" s="16"/>
      <c r="D35" s="16"/>
      <c r="E35" s="16">
        <f t="shared" si="0"/>
        <v>0</v>
      </c>
      <c r="F35" s="15"/>
      <c r="G35" s="16"/>
      <c r="H35" s="16"/>
      <c r="I35" s="16"/>
    </row>
    <row r="36" spans="1:9" ht="14.25">
      <c r="A36" s="1"/>
      <c r="B36" s="15" t="s">
        <v>64</v>
      </c>
      <c r="C36" s="16"/>
      <c r="D36" s="16"/>
      <c r="E36" s="16">
        <f t="shared" si="0"/>
        <v>0</v>
      </c>
      <c r="F36" s="15"/>
      <c r="G36" s="16"/>
      <c r="H36" s="16"/>
      <c r="I36" s="16"/>
    </row>
    <row r="37" spans="1:9" ht="14.25">
      <c r="A37" s="1"/>
      <c r="B37" s="13" t="s">
        <v>65</v>
      </c>
      <c r="C37" s="14">
        <f>+C38 +C43</f>
        <v>105244650</v>
      </c>
      <c r="D37" s="14">
        <f>+D38 +D43</f>
        <v>103350154</v>
      </c>
      <c r="E37" s="14">
        <f t="shared" si="0"/>
        <v>1894496</v>
      </c>
      <c r="F37" s="13" t="s">
        <v>66</v>
      </c>
      <c r="G37" s="14">
        <f>+G38+G39+G40+G41+G42+G43+G44+G45+G46+G47+G48+G49</f>
        <v>26182919</v>
      </c>
      <c r="H37" s="14">
        <f>+H38+H39+H40+H41+H42+H43+H44+H45+H46+H47+H48+H49</f>
        <v>25209932</v>
      </c>
      <c r="I37" s="14">
        <f t="shared" si="1"/>
        <v>972987</v>
      </c>
    </row>
    <row r="38" spans="1:9" ht="14.25">
      <c r="A38" s="1"/>
      <c r="B38" s="13" t="s">
        <v>67</v>
      </c>
      <c r="C38" s="14">
        <f>+C39+C40+C41+C42</f>
        <v>2000000</v>
      </c>
      <c r="D38" s="14">
        <f>+D39+D40+D41+D42</f>
        <v>2000000</v>
      </c>
      <c r="E38" s="14">
        <f t="shared" si="0"/>
        <v>0</v>
      </c>
      <c r="F38" s="17" t="s">
        <v>68</v>
      </c>
      <c r="G38" s="18"/>
      <c r="H38" s="18"/>
      <c r="I38" s="18">
        <f t="shared" si="1"/>
        <v>0</v>
      </c>
    </row>
    <row r="39" spans="1:9" ht="14.25">
      <c r="A39" s="1"/>
      <c r="B39" s="17" t="s">
        <v>69</v>
      </c>
      <c r="C39" s="18"/>
      <c r="D39" s="18"/>
      <c r="E39" s="18">
        <f t="shared" si="0"/>
        <v>0</v>
      </c>
      <c r="F39" s="15" t="s">
        <v>70</v>
      </c>
      <c r="G39" s="16"/>
      <c r="H39" s="16"/>
      <c r="I39" s="16">
        <f t="shared" si="1"/>
        <v>0</v>
      </c>
    </row>
    <row r="40" spans="1:9" ht="14.25">
      <c r="A40" s="1"/>
      <c r="B40" s="15" t="s">
        <v>71</v>
      </c>
      <c r="C40" s="16"/>
      <c r="D40" s="16"/>
      <c r="E40" s="16">
        <f t="shared" si="0"/>
        <v>0</v>
      </c>
      <c r="F40" s="15" t="s">
        <v>72</v>
      </c>
      <c r="G40" s="16"/>
      <c r="H40" s="16"/>
      <c r="I40" s="16">
        <f t="shared" si="1"/>
        <v>0</v>
      </c>
    </row>
    <row r="41" spans="1:9" ht="14.25">
      <c r="A41" s="1"/>
      <c r="B41" s="15" t="s">
        <v>73</v>
      </c>
      <c r="C41" s="16">
        <v>2000000</v>
      </c>
      <c r="D41" s="16">
        <v>2000000</v>
      </c>
      <c r="E41" s="16">
        <f t="shared" si="0"/>
        <v>0</v>
      </c>
      <c r="F41" s="15" t="s">
        <v>74</v>
      </c>
      <c r="G41" s="16"/>
      <c r="H41" s="16"/>
      <c r="I41" s="16">
        <f t="shared" si="1"/>
        <v>0</v>
      </c>
    </row>
    <row r="42" spans="1:9" ht="14.25">
      <c r="A42" s="1"/>
      <c r="B42" s="19" t="s">
        <v>75</v>
      </c>
      <c r="C42" s="20"/>
      <c r="D42" s="20"/>
      <c r="E42" s="20">
        <f t="shared" si="0"/>
        <v>0</v>
      </c>
      <c r="F42" s="15" t="s">
        <v>76</v>
      </c>
      <c r="G42" s="16"/>
      <c r="H42" s="16"/>
      <c r="I42" s="16">
        <f t="shared" si="1"/>
        <v>0</v>
      </c>
    </row>
    <row r="43" spans="1:9" ht="14.25">
      <c r="A43" s="1"/>
      <c r="B43" s="13" t="s">
        <v>77</v>
      </c>
      <c r="C43" s="14">
        <f>+C44+C45+C46+C47+C48+C49+C50+C51+C52+C53+C54+C55+C56+C57+C58+C59+C60+C61+C62+C63+C64+C65+C66+C67+C68</f>
        <v>103244650</v>
      </c>
      <c r="D43" s="14">
        <f>+D44+D45+D46+D47+D48+D49+D50+D51+D52+D53+D54+D55+D56+D57+D58+D59+D60+D61+D62+D63+D64+D65+D66+D67+D68</f>
        <v>101350154</v>
      </c>
      <c r="E43" s="14">
        <f t="shared" si="0"/>
        <v>1894496</v>
      </c>
      <c r="F43" s="15" t="s">
        <v>78</v>
      </c>
      <c r="G43" s="16"/>
      <c r="H43" s="16"/>
      <c r="I43" s="16">
        <f t="shared" si="1"/>
        <v>0</v>
      </c>
    </row>
    <row r="44" spans="1:9" ht="14.25">
      <c r="A44" s="1"/>
      <c r="B44" s="17" t="s">
        <v>69</v>
      </c>
      <c r="C44" s="18"/>
      <c r="D44" s="18"/>
      <c r="E44" s="18">
        <f t="shared" si="0"/>
        <v>0</v>
      </c>
      <c r="F44" s="15" t="s">
        <v>79</v>
      </c>
      <c r="G44" s="16"/>
      <c r="H44" s="16"/>
      <c r="I44" s="16">
        <f t="shared" si="1"/>
        <v>0</v>
      </c>
    </row>
    <row r="45" spans="1:9" ht="14.25">
      <c r="A45" s="1"/>
      <c r="B45" s="15" t="s">
        <v>71</v>
      </c>
      <c r="C45" s="16"/>
      <c r="D45" s="16"/>
      <c r="E45" s="16">
        <f t="shared" si="0"/>
        <v>0</v>
      </c>
      <c r="F45" s="15" t="s">
        <v>80</v>
      </c>
      <c r="G45" s="16">
        <v>25841960</v>
      </c>
      <c r="H45" s="16">
        <v>25050680</v>
      </c>
      <c r="I45" s="16">
        <f t="shared" si="1"/>
        <v>791280</v>
      </c>
    </row>
    <row r="46" spans="1:9" ht="14.25">
      <c r="A46" s="1"/>
      <c r="B46" s="15" t="s">
        <v>81</v>
      </c>
      <c r="C46" s="16"/>
      <c r="D46" s="16"/>
      <c r="E46" s="16">
        <f t="shared" si="0"/>
        <v>0</v>
      </c>
      <c r="F46" s="15" t="s">
        <v>82</v>
      </c>
      <c r="G46" s="16">
        <v>340959</v>
      </c>
      <c r="H46" s="16">
        <v>159252</v>
      </c>
      <c r="I46" s="16">
        <f t="shared" si="1"/>
        <v>181707</v>
      </c>
    </row>
    <row r="47" spans="1:9" ht="14.25">
      <c r="A47" s="1"/>
      <c r="B47" s="15" t="s">
        <v>83</v>
      </c>
      <c r="C47" s="16"/>
      <c r="D47" s="16"/>
      <c r="E47" s="16">
        <f t="shared" si="0"/>
        <v>0</v>
      </c>
      <c r="F47" s="15" t="s">
        <v>84</v>
      </c>
      <c r="G47" s="16"/>
      <c r="H47" s="16"/>
      <c r="I47" s="16">
        <f t="shared" si="1"/>
        <v>0</v>
      </c>
    </row>
    <row r="48" spans="1:9" ht="14.25">
      <c r="A48" s="1"/>
      <c r="B48" s="15" t="s">
        <v>85</v>
      </c>
      <c r="C48" s="16">
        <v>2484457</v>
      </c>
      <c r="D48" s="16">
        <v>3499092</v>
      </c>
      <c r="E48" s="16">
        <f t="shared" si="0"/>
        <v>-1014635</v>
      </c>
      <c r="F48" s="15" t="s">
        <v>86</v>
      </c>
      <c r="G48" s="16"/>
      <c r="H48" s="16"/>
      <c r="I48" s="16">
        <f t="shared" si="1"/>
        <v>0</v>
      </c>
    </row>
    <row r="49" spans="1:9" ht="14.25">
      <c r="A49" s="1"/>
      <c r="B49" s="15" t="s">
        <v>87</v>
      </c>
      <c r="C49" s="16">
        <v>157274</v>
      </c>
      <c r="D49" s="16">
        <v>221130</v>
      </c>
      <c r="E49" s="16">
        <f t="shared" si="0"/>
        <v>-63856</v>
      </c>
      <c r="F49" s="15" t="s">
        <v>88</v>
      </c>
      <c r="G49" s="16"/>
      <c r="H49" s="16"/>
      <c r="I49" s="16">
        <f t="shared" si="1"/>
        <v>0</v>
      </c>
    </row>
    <row r="50" spans="1:9" ht="14.25">
      <c r="A50" s="1"/>
      <c r="B50" s="15" t="s">
        <v>89</v>
      </c>
      <c r="C50" s="16"/>
      <c r="D50" s="16"/>
      <c r="E50" s="16">
        <f t="shared" si="0"/>
        <v>0</v>
      </c>
      <c r="F50" s="13" t="s">
        <v>90</v>
      </c>
      <c r="G50" s="14">
        <f>+G7 +G37</f>
        <v>28537285</v>
      </c>
      <c r="H50" s="14">
        <f>+H7 +H37</f>
        <v>26786865</v>
      </c>
      <c r="I50" s="14">
        <f t="shared" si="1"/>
        <v>1750420</v>
      </c>
    </row>
    <row r="51" spans="1:9" ht="14.25">
      <c r="A51" s="1"/>
      <c r="B51" s="15" t="s">
        <v>91</v>
      </c>
      <c r="C51" s="16"/>
      <c r="D51" s="16"/>
      <c r="E51" s="16">
        <f t="shared" si="0"/>
        <v>0</v>
      </c>
      <c r="F51" s="21" t="s">
        <v>92</v>
      </c>
      <c r="G51" s="22"/>
      <c r="H51" s="22"/>
      <c r="I51" s="23"/>
    </row>
    <row r="52" spans="1:9" ht="14.25">
      <c r="A52" s="1"/>
      <c r="B52" s="15" t="s">
        <v>93</v>
      </c>
      <c r="C52" s="16"/>
      <c r="D52" s="16"/>
      <c r="E52" s="16">
        <f t="shared" si="0"/>
        <v>0</v>
      </c>
      <c r="F52" s="17" t="s">
        <v>94</v>
      </c>
      <c r="G52" s="18">
        <v>2000000</v>
      </c>
      <c r="H52" s="18">
        <v>2000000</v>
      </c>
      <c r="I52" s="18">
        <f t="shared" si="1"/>
        <v>0</v>
      </c>
    </row>
    <row r="53" spans="1:9" ht="14.25">
      <c r="A53" s="1"/>
      <c r="B53" s="15" t="s">
        <v>95</v>
      </c>
      <c r="C53" s="16"/>
      <c r="D53" s="16"/>
      <c r="E53" s="16">
        <f t="shared" si="0"/>
        <v>0</v>
      </c>
      <c r="F53" s="15" t="s">
        <v>96</v>
      </c>
      <c r="G53" s="16"/>
      <c r="H53" s="16"/>
      <c r="I53" s="16">
        <f t="shared" si="1"/>
        <v>0</v>
      </c>
    </row>
    <row r="54" spans="1:9" ht="14.25">
      <c r="A54" s="1"/>
      <c r="B54" s="15" t="s">
        <v>97</v>
      </c>
      <c r="C54" s="16"/>
      <c r="D54" s="16"/>
      <c r="E54" s="16">
        <f t="shared" si="0"/>
        <v>0</v>
      </c>
      <c r="F54" s="15" t="s">
        <v>98</v>
      </c>
      <c r="G54" s="16"/>
      <c r="H54" s="16"/>
      <c r="I54" s="16">
        <f t="shared" si="1"/>
        <v>0</v>
      </c>
    </row>
    <row r="55" spans="1:9" ht="14.25">
      <c r="A55" s="1"/>
      <c r="B55" s="15" t="s">
        <v>75</v>
      </c>
      <c r="C55" s="16"/>
      <c r="D55" s="16"/>
      <c r="E55" s="16">
        <f t="shared" si="0"/>
        <v>0</v>
      </c>
      <c r="F55" s="15" t="s">
        <v>99</v>
      </c>
      <c r="G55" s="16">
        <f>+G56+G57+G58+G59</f>
        <v>74000000</v>
      </c>
      <c r="H55" s="16">
        <f>+H56+H57+H58+H59</f>
        <v>72000000</v>
      </c>
      <c r="I55" s="16">
        <f t="shared" si="1"/>
        <v>2000000</v>
      </c>
    </row>
    <row r="56" spans="1:9" ht="14.25">
      <c r="A56" s="1"/>
      <c r="B56" s="15" t="s">
        <v>100</v>
      </c>
      <c r="C56" s="16">
        <v>420000</v>
      </c>
      <c r="D56" s="16">
        <v>420000</v>
      </c>
      <c r="E56" s="16">
        <f t="shared" si="0"/>
        <v>0</v>
      </c>
      <c r="F56" s="15" t="s">
        <v>101</v>
      </c>
      <c r="G56" s="16">
        <v>30000000</v>
      </c>
      <c r="H56" s="16">
        <v>30000000</v>
      </c>
      <c r="I56" s="16">
        <f t="shared" si="1"/>
        <v>0</v>
      </c>
    </row>
    <row r="57" spans="1:9" ht="14.25">
      <c r="A57" s="1"/>
      <c r="B57" s="15" t="s">
        <v>102</v>
      </c>
      <c r="C57" s="16"/>
      <c r="D57" s="16"/>
      <c r="E57" s="16">
        <f t="shared" si="0"/>
        <v>0</v>
      </c>
      <c r="F57" s="15" t="s">
        <v>103</v>
      </c>
      <c r="G57" s="16">
        <v>10000000</v>
      </c>
      <c r="H57" s="16">
        <v>10000000</v>
      </c>
      <c r="I57" s="16">
        <f t="shared" si="1"/>
        <v>0</v>
      </c>
    </row>
    <row r="58" spans="1:9" ht="14.25">
      <c r="A58" s="1"/>
      <c r="B58" s="15" t="s">
        <v>104</v>
      </c>
      <c r="C58" s="16"/>
      <c r="D58" s="16"/>
      <c r="E58" s="16">
        <f t="shared" si="0"/>
        <v>0</v>
      </c>
      <c r="F58" s="15" t="s">
        <v>105</v>
      </c>
      <c r="G58" s="16">
        <v>32000000</v>
      </c>
      <c r="H58" s="16">
        <v>32000000</v>
      </c>
      <c r="I58" s="16">
        <f t="shared" si="1"/>
        <v>0</v>
      </c>
    </row>
    <row r="59" spans="1:9" ht="14.25">
      <c r="A59" s="1"/>
      <c r="B59" s="15" t="s">
        <v>106</v>
      </c>
      <c r="C59" s="16">
        <v>25841960</v>
      </c>
      <c r="D59" s="16">
        <v>25050680</v>
      </c>
      <c r="E59" s="16">
        <f t="shared" si="0"/>
        <v>791280</v>
      </c>
      <c r="F59" s="15" t="s">
        <v>107</v>
      </c>
      <c r="G59" s="16">
        <v>2000000</v>
      </c>
      <c r="H59" s="16"/>
      <c r="I59" s="16">
        <f t="shared" si="1"/>
        <v>2000000</v>
      </c>
    </row>
    <row r="60" spans="1:9" ht="14.25">
      <c r="A60" s="1"/>
      <c r="B60" s="15" t="s">
        <v>108</v>
      </c>
      <c r="C60" s="16">
        <v>340959</v>
      </c>
      <c r="D60" s="16">
        <v>159252</v>
      </c>
      <c r="E60" s="16">
        <f t="shared" si="0"/>
        <v>181707</v>
      </c>
      <c r="F60" s="15" t="s">
        <v>109</v>
      </c>
      <c r="G60" s="16">
        <v>53166687</v>
      </c>
      <c r="H60" s="16">
        <v>54692018</v>
      </c>
      <c r="I60" s="16">
        <f t="shared" si="1"/>
        <v>-1525331</v>
      </c>
    </row>
    <row r="61" spans="1:9" ht="14.25">
      <c r="A61" s="1"/>
      <c r="B61" s="15" t="s">
        <v>110</v>
      </c>
      <c r="C61" s="16"/>
      <c r="D61" s="16"/>
      <c r="E61" s="16">
        <f t="shared" si="0"/>
        <v>0</v>
      </c>
      <c r="F61" s="15" t="s">
        <v>111</v>
      </c>
      <c r="G61" s="16">
        <v>474669</v>
      </c>
      <c r="H61" s="16">
        <v>-3653287</v>
      </c>
      <c r="I61" s="16">
        <f t="shared" si="1"/>
        <v>4127956</v>
      </c>
    </row>
    <row r="62" spans="1:9" ht="14.25">
      <c r="A62" s="1"/>
      <c r="B62" s="15" t="s">
        <v>112</v>
      </c>
      <c r="C62" s="16">
        <v>30000000</v>
      </c>
      <c r="D62" s="16">
        <v>30000000</v>
      </c>
      <c r="E62" s="16">
        <f t="shared" si="0"/>
        <v>0</v>
      </c>
      <c r="F62" s="15"/>
      <c r="G62" s="16"/>
      <c r="H62" s="16"/>
      <c r="I62" s="16"/>
    </row>
    <row r="63" spans="1:9" ht="14.25">
      <c r="A63" s="1"/>
      <c r="B63" s="15" t="s">
        <v>113</v>
      </c>
      <c r="C63" s="16">
        <v>10000000</v>
      </c>
      <c r="D63" s="16">
        <v>10000000</v>
      </c>
      <c r="E63" s="16">
        <f t="shared" si="0"/>
        <v>0</v>
      </c>
      <c r="F63" s="15"/>
      <c r="G63" s="16"/>
      <c r="H63" s="16"/>
      <c r="I63" s="16"/>
    </row>
    <row r="64" spans="1:9" ht="14.25">
      <c r="A64" s="1"/>
      <c r="B64" s="15" t="s">
        <v>114</v>
      </c>
      <c r="C64" s="16">
        <v>32000000</v>
      </c>
      <c r="D64" s="16">
        <v>32000000</v>
      </c>
      <c r="E64" s="16">
        <f t="shared" si="0"/>
        <v>0</v>
      </c>
      <c r="F64" s="15"/>
      <c r="G64" s="16"/>
      <c r="H64" s="16"/>
      <c r="I64" s="16"/>
    </row>
    <row r="65" spans="1:9" ht="14.25">
      <c r="A65" s="1"/>
      <c r="B65" s="15" t="s">
        <v>115</v>
      </c>
      <c r="C65" s="16">
        <v>2000000</v>
      </c>
      <c r="D65" s="16"/>
      <c r="E65" s="16">
        <f t="shared" si="0"/>
        <v>2000000</v>
      </c>
      <c r="F65" s="15"/>
      <c r="G65" s="16"/>
      <c r="H65" s="16"/>
      <c r="I65" s="16"/>
    </row>
    <row r="66" spans="1:9" ht="14.25">
      <c r="A66" s="1"/>
      <c r="B66" s="15" t="s">
        <v>116</v>
      </c>
      <c r="C66" s="16"/>
      <c r="D66" s="16"/>
      <c r="E66" s="16">
        <f t="shared" si="0"/>
        <v>0</v>
      </c>
      <c r="F66" s="15"/>
      <c r="G66" s="16"/>
      <c r="H66" s="16"/>
      <c r="I66" s="16"/>
    </row>
    <row r="67" spans="1:9" ht="14.25">
      <c r="A67" s="1"/>
      <c r="B67" s="15" t="s">
        <v>117</v>
      </c>
      <c r="C67" s="16"/>
      <c r="D67" s="16"/>
      <c r="E67" s="16">
        <f t="shared" si="0"/>
        <v>0</v>
      </c>
      <c r="F67" s="19"/>
      <c r="G67" s="20"/>
      <c r="H67" s="20"/>
      <c r="I67" s="20"/>
    </row>
    <row r="68" spans="1:9" ht="14.25">
      <c r="A68" s="1"/>
      <c r="B68" s="15" t="s">
        <v>118</v>
      </c>
      <c r="C68" s="16"/>
      <c r="D68" s="16"/>
      <c r="E68" s="16">
        <f t="shared" si="0"/>
        <v>0</v>
      </c>
      <c r="F68" s="13" t="s">
        <v>119</v>
      </c>
      <c r="G68" s="14">
        <f>+G52 +G53 +G54 +G55 +G60</f>
        <v>129166687</v>
      </c>
      <c r="H68" s="14">
        <f>+H52 +H53 +H54 +H55 +H60</f>
        <v>128692018</v>
      </c>
      <c r="I68" s="14">
        <f t="shared" si="1"/>
        <v>474669</v>
      </c>
    </row>
    <row r="69" spans="1:9" ht="14.25">
      <c r="A69" s="1"/>
      <c r="B69" s="13" t="s">
        <v>120</v>
      </c>
      <c r="C69" s="14">
        <f>+C7 +C37</f>
        <v>157703972</v>
      </c>
      <c r="D69" s="14">
        <f>+D7 +D37</f>
        <v>155478883</v>
      </c>
      <c r="E69" s="14">
        <f t="shared" si="0"/>
        <v>2225089</v>
      </c>
      <c r="F69" s="24" t="s">
        <v>121</v>
      </c>
      <c r="G69" s="25">
        <f>+G50 +G68</f>
        <v>157703972</v>
      </c>
      <c r="H69" s="25">
        <f>+H50 +H68</f>
        <v>155478883</v>
      </c>
      <c r="I69" s="25">
        <f t="shared" si="1"/>
        <v>2225089</v>
      </c>
    </row>
  </sheetData>
  <mergeCells count="5">
    <mergeCell ref="B2:I2"/>
    <mergeCell ref="B3:I3"/>
    <mergeCell ref="B5:E5"/>
    <mergeCell ref="F5:I5"/>
    <mergeCell ref="F51:I51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砥部町社会福祉協議会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tobe</cp:lastModifiedBy>
  <dcterms:created xsi:type="dcterms:W3CDTF">2017-08-03T07:15:01Z</dcterms:created>
  <dcterms:modified xsi:type="dcterms:W3CDTF">2017-08-03T07:15:01Z</dcterms:modified>
</cp:coreProperties>
</file>